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18195" windowHeight="11565"/>
  </bookViews>
  <sheets>
    <sheet name="год" sheetId="1" r:id="rId1"/>
  </sheets>
  <calcPr calcId="145621"/>
</workbook>
</file>

<file path=xl/calcChain.xml><?xml version="1.0" encoding="utf-8"?>
<calcChain xmlns="http://schemas.openxmlformats.org/spreadsheetml/2006/main">
  <c r="E23" i="1"/>
  <c r="J23" l="1"/>
  <c r="G23"/>
  <c r="M23" s="1"/>
  <c r="D23"/>
  <c r="C23"/>
  <c r="K23" s="1"/>
  <c r="J22"/>
  <c r="D22"/>
  <c r="C22"/>
  <c r="J21"/>
  <c r="G21"/>
  <c r="M21" s="1"/>
  <c r="D21"/>
  <c r="C21"/>
  <c r="B21" s="1"/>
  <c r="J20"/>
  <c r="D20"/>
  <c r="C20"/>
  <c r="M19"/>
  <c r="L19"/>
  <c r="H19"/>
  <c r="E19"/>
  <c r="K19" s="1"/>
  <c r="B19"/>
  <c r="L18"/>
  <c r="I18"/>
  <c r="H18" s="1"/>
  <c r="G18"/>
  <c r="G22" s="1"/>
  <c r="F18"/>
  <c r="E18"/>
  <c r="K18" s="1"/>
  <c r="B18"/>
  <c r="M17"/>
  <c r="H17"/>
  <c r="F17"/>
  <c r="L17" s="1"/>
  <c r="B17"/>
  <c r="J16"/>
  <c r="F16"/>
  <c r="D16"/>
  <c r="C16"/>
  <c r="B16"/>
  <c r="M15"/>
  <c r="L15"/>
  <c r="H15"/>
  <c r="E15"/>
  <c r="K15" s="1"/>
  <c r="B15"/>
  <c r="M14"/>
  <c r="L14"/>
  <c r="H14"/>
  <c r="E14"/>
  <c r="K14" s="1"/>
  <c r="B14"/>
  <c r="M13"/>
  <c r="L13"/>
  <c r="H13"/>
  <c r="E13"/>
  <c r="K13" s="1"/>
  <c r="B13"/>
  <c r="J12"/>
  <c r="I12"/>
  <c r="H12"/>
  <c r="G12"/>
  <c r="M12" s="1"/>
  <c r="F12"/>
  <c r="L12" s="1"/>
  <c r="D12"/>
  <c r="C12"/>
  <c r="B12"/>
  <c r="M11"/>
  <c r="I23"/>
  <c r="H23" s="1"/>
  <c r="F23"/>
  <c r="L23" s="1"/>
  <c r="B11"/>
  <c r="M10"/>
  <c r="I22"/>
  <c r="H22" s="1"/>
  <c r="F22"/>
  <c r="B10"/>
  <c r="M9"/>
  <c r="I21"/>
  <c r="E9"/>
  <c r="K9" s="1"/>
  <c r="B9"/>
  <c r="J8"/>
  <c r="G8"/>
  <c r="M8" s="1"/>
  <c r="F8"/>
  <c r="D8"/>
  <c r="C8"/>
  <c r="B8" s="1"/>
  <c r="L8" l="1"/>
  <c r="B22"/>
  <c r="B23"/>
  <c r="L22"/>
  <c r="E22"/>
  <c r="K22" s="1"/>
  <c r="M22"/>
  <c r="G20"/>
  <c r="M20" s="1"/>
  <c r="I20"/>
  <c r="H20" s="1"/>
  <c r="H21"/>
  <c r="E16"/>
  <c r="K16" s="1"/>
  <c r="L9"/>
  <c r="L11"/>
  <c r="L16"/>
  <c r="F21"/>
  <c r="E8"/>
  <c r="K8" s="1"/>
  <c r="I8"/>
  <c r="H8" s="1"/>
  <c r="H9"/>
  <c r="E10"/>
  <c r="K10" s="1"/>
  <c r="H10"/>
  <c r="E11"/>
  <c r="K11" s="1"/>
  <c r="H11"/>
  <c r="E12"/>
  <c r="K12" s="1"/>
  <c r="G16"/>
  <c r="M16" s="1"/>
  <c r="I16"/>
  <c r="H16" s="1"/>
  <c r="E17"/>
  <c r="K17" s="1"/>
  <c r="M18"/>
  <c r="L10"/>
  <c r="B20" l="1"/>
  <c r="L21"/>
  <c r="E21"/>
  <c r="K21" s="1"/>
  <c r="F20"/>
  <c r="L20" l="1"/>
  <c r="E20"/>
  <c r="K20" s="1"/>
</calcChain>
</file>

<file path=xl/sharedStrings.xml><?xml version="1.0" encoding="utf-8"?>
<sst xmlns="http://schemas.openxmlformats.org/spreadsheetml/2006/main" count="40" uniqueCount="19">
  <si>
    <t>Сведения о расходах на оплату труда работников государственных и муниципальных учреждений физической культуры и спорта (включая автономные), подведомственных органам управления физической культуры и спорта</t>
  </si>
  <si>
    <t>(наименование учреждения)</t>
  </si>
  <si>
    <t xml:space="preserve"> 2013 год</t>
  </si>
  <si>
    <t>наименование</t>
  </si>
  <si>
    <t>средняя численность работников за отчетный период</t>
  </si>
  <si>
    <t>начисленная заработная плата за отчетный период ВСЕГО</t>
  </si>
  <si>
    <t>в том числе, за счет средств от приносящей доход деятельности (внебюджет)</t>
  </si>
  <si>
    <t>среднемесячная заработная плата за отчетный период</t>
  </si>
  <si>
    <t>в том числе</t>
  </si>
  <si>
    <t>всего</t>
  </si>
  <si>
    <t>работники списочного состава</t>
  </si>
  <si>
    <t>внешние совместители</t>
  </si>
  <si>
    <t>Муниципальные учреждения физической культуры и спорта (без ДЮСШ)</t>
  </si>
  <si>
    <t>в т.ч. руководитель</t>
  </si>
  <si>
    <t xml:space="preserve">          основной персонал</t>
  </si>
  <si>
    <t xml:space="preserve">          прочие работники</t>
  </si>
  <si>
    <t>Государственные учреждения физической культуры и спорта</t>
  </si>
  <si>
    <t>Муниципальные учреждения - ДЮСШ</t>
  </si>
  <si>
    <t>Всего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</si>
</sst>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8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horizontal="center" wrapText="1"/>
    </xf>
    <xf numFmtId="0" fontId="3" fillId="2" borderId="11" xfId="0" applyFont="1" applyFill="1" applyBorder="1" applyAlignment="1">
      <alignment wrapText="1"/>
    </xf>
    <xf numFmtId="0" fontId="0" fillId="2" borderId="12" xfId="0" applyFill="1" applyBorder="1" applyAlignment="1">
      <alignment horizontal="center" vertical="justify" wrapText="1"/>
    </xf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164" fontId="0" fillId="3" borderId="16" xfId="0" applyNumberFormat="1" applyFill="1" applyBorder="1" applyAlignment="1">
      <alignment vertical="center"/>
    </xf>
    <xf numFmtId="164" fontId="0" fillId="3" borderId="17" xfId="0" applyNumberFormat="1" applyFill="1" applyBorder="1" applyAlignment="1">
      <alignment vertical="center"/>
    </xf>
    <xf numFmtId="164" fontId="0" fillId="3" borderId="19" xfId="0" applyNumberFormat="1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1" fontId="0" fillId="3" borderId="16" xfId="0" applyNumberFormat="1" applyFill="1" applyBorder="1" applyAlignment="1">
      <alignment vertical="center"/>
    </xf>
    <xf numFmtId="1" fontId="0" fillId="3" borderId="17" xfId="0" applyNumberFormat="1" applyFill="1" applyBorder="1" applyAlignment="1">
      <alignment vertical="center"/>
    </xf>
    <xf numFmtId="1" fontId="0" fillId="3" borderId="18" xfId="0" applyNumberFormat="1" applyFill="1" applyBorder="1" applyAlignment="1">
      <alignment vertical="center"/>
    </xf>
    <xf numFmtId="0" fontId="3" fillId="2" borderId="20" xfId="0" applyFont="1" applyFill="1" applyBorder="1"/>
    <xf numFmtId="0" fontId="0" fillId="3" borderId="21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64" fontId="0" fillId="3" borderId="21" xfId="0" applyNumberFormat="1" applyFill="1" applyBorder="1" applyAlignment="1">
      <alignment vertical="center"/>
    </xf>
    <xf numFmtId="164" fontId="0" fillId="0" borderId="22" xfId="0" applyNumberFormat="1" applyBorder="1" applyAlignment="1">
      <alignment vertical="center"/>
    </xf>
    <xf numFmtId="164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1" fontId="0" fillId="3" borderId="21" xfId="0" applyNumberFormat="1" applyFill="1" applyBorder="1" applyAlignment="1">
      <alignment vertical="center"/>
    </xf>
    <xf numFmtId="1" fontId="0" fillId="3" borderId="22" xfId="0" applyNumberFormat="1" applyFill="1" applyBorder="1" applyAlignment="1">
      <alignment vertical="center"/>
    </xf>
    <xf numFmtId="1" fontId="0" fillId="3" borderId="23" xfId="0" applyNumberFormat="1" applyFill="1" applyBorder="1" applyAlignment="1">
      <alignment vertical="center"/>
    </xf>
    <xf numFmtId="0" fontId="3" fillId="2" borderId="24" xfId="0" applyFont="1" applyFill="1" applyBorder="1"/>
    <xf numFmtId="0" fontId="0" fillId="3" borderId="25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64" fontId="0" fillId="3" borderId="25" xfId="0" applyNumberFormat="1" applyFill="1" applyBorder="1" applyAlignment="1">
      <alignment vertical="center"/>
    </xf>
    <xf numFmtId="164" fontId="0" fillId="0" borderId="26" xfId="0" applyNumberFormat="1" applyBorder="1" applyAlignment="1">
      <alignment vertical="center"/>
    </xf>
    <xf numFmtId="164" fontId="0" fillId="0" borderId="28" xfId="0" applyNumberFormat="1" applyBorder="1" applyAlignment="1">
      <alignment vertical="center"/>
    </xf>
    <xf numFmtId="164" fontId="0" fillId="3" borderId="8" xfId="0" applyNumberFormat="1" applyFill="1" applyBorder="1" applyAlignment="1">
      <alignment vertical="center"/>
    </xf>
    <xf numFmtId="164" fontId="0" fillId="0" borderId="13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1" fontId="0" fillId="3" borderId="25" xfId="0" applyNumberFormat="1" applyFill="1" applyBorder="1" applyAlignment="1">
      <alignment vertical="center"/>
    </xf>
    <xf numFmtId="1" fontId="0" fillId="3" borderId="26" xfId="0" applyNumberFormat="1" applyFill="1" applyBorder="1" applyAlignment="1">
      <alignment vertical="center"/>
    </xf>
    <xf numFmtId="1" fontId="0" fillId="3" borderId="27" xfId="0" applyNumberFormat="1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1" fontId="0" fillId="3" borderId="31" xfId="0" applyNumberFormat="1" applyFill="1" applyBorder="1" applyAlignment="1">
      <alignment vertical="center"/>
    </xf>
    <xf numFmtId="0" fontId="0" fillId="3" borderId="33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2" fontId="0" fillId="3" borderId="16" xfId="0" applyNumberFormat="1" applyFill="1" applyBorder="1" applyAlignment="1">
      <alignment vertical="center"/>
    </xf>
    <xf numFmtId="2" fontId="0" fillId="3" borderId="17" xfId="0" applyNumberFormat="1" applyFill="1" applyBorder="1" applyAlignment="1">
      <alignment vertical="center"/>
    </xf>
    <xf numFmtId="2" fontId="0" fillId="3" borderId="19" xfId="0" applyNumberFormat="1" applyFill="1" applyBorder="1" applyAlignment="1">
      <alignment vertical="center"/>
    </xf>
    <xf numFmtId="2" fontId="0" fillId="3" borderId="21" xfId="0" applyNumberFormat="1" applyFill="1" applyBorder="1" applyAlignment="1">
      <alignment vertical="center"/>
    </xf>
    <xf numFmtId="2" fontId="0" fillId="0" borderId="22" xfId="0" applyNumberFormat="1" applyBorder="1" applyAlignment="1">
      <alignment vertical="center"/>
    </xf>
    <xf numFmtId="2" fontId="0" fillId="0" borderId="9" xfId="0" applyNumberFormat="1" applyBorder="1" applyAlignment="1">
      <alignment vertical="center"/>
    </xf>
    <xf numFmtId="2" fontId="0" fillId="3" borderId="25" xfId="0" applyNumberFormat="1" applyFill="1" applyBorder="1" applyAlignment="1">
      <alignment vertical="center"/>
    </xf>
    <xf numFmtId="2" fontId="0" fillId="0" borderId="26" xfId="0" applyNumberFormat="1" applyBorder="1" applyAlignment="1">
      <alignment vertical="center"/>
    </xf>
    <xf numFmtId="2" fontId="0" fillId="0" borderId="28" xfId="0" applyNumberFormat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164" fontId="0" fillId="3" borderId="30" xfId="0" applyNumberFormat="1" applyFill="1" applyBorder="1" applyAlignment="1">
      <alignment vertical="center"/>
    </xf>
    <xf numFmtId="164" fontId="0" fillId="3" borderId="31" xfId="0" applyNumberFormat="1" applyFill="1" applyBorder="1" applyAlignment="1">
      <alignment vertical="center"/>
    </xf>
    <xf numFmtId="164" fontId="0" fillId="3" borderId="33" xfId="0" applyNumberFormat="1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164" fontId="0" fillId="3" borderId="22" xfId="0" applyNumberFormat="1" applyFill="1" applyBorder="1" applyAlignment="1">
      <alignment vertical="center"/>
    </xf>
    <xf numFmtId="164" fontId="0" fillId="3" borderId="9" xfId="0" applyNumberForma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164" fontId="0" fillId="3" borderId="26" xfId="0" applyNumberFormat="1" applyFill="1" applyBorder="1" applyAlignment="1">
      <alignment vertical="center"/>
    </xf>
    <xf numFmtId="164" fontId="0" fillId="3" borderId="28" xfId="0" applyNumberFormat="1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workbookViewId="0">
      <selection activeCell="P20" sqref="P20"/>
    </sheetView>
  </sheetViews>
  <sheetFormatPr defaultRowHeight="15"/>
  <cols>
    <col min="1" max="1" width="28.7109375" customWidth="1"/>
    <col min="2" max="2" width="11.140625" customWidth="1"/>
    <col min="3" max="3" width="10.7109375" customWidth="1"/>
    <col min="4" max="4" width="11.28515625" customWidth="1"/>
    <col min="5" max="5" width="10.5703125" customWidth="1"/>
    <col min="6" max="6" width="10.7109375" customWidth="1"/>
    <col min="7" max="10" width="11.7109375" customWidth="1"/>
    <col min="11" max="11" width="11.28515625" customWidth="1"/>
    <col min="12" max="12" width="11.42578125" customWidth="1"/>
    <col min="13" max="13" width="9.28515625" customWidth="1"/>
    <col min="14" max="16" width="9.140625" customWidth="1"/>
  </cols>
  <sheetData>
    <row r="1" spans="1:13" ht="35.2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5.75" customHeight="1">
      <c r="A2" s="1"/>
      <c r="B2" s="1"/>
      <c r="C2" s="79"/>
      <c r="D2" s="79"/>
      <c r="E2" s="79"/>
      <c r="F2" s="79"/>
      <c r="G2" s="79"/>
      <c r="H2" s="2"/>
      <c r="I2" s="2"/>
      <c r="J2" s="2"/>
      <c r="K2" s="1"/>
      <c r="L2" s="1"/>
      <c r="M2" s="1"/>
    </row>
    <row r="3" spans="1:13">
      <c r="A3" s="1"/>
      <c r="B3" s="1"/>
      <c r="C3" s="1"/>
      <c r="D3" s="80" t="s">
        <v>1</v>
      </c>
      <c r="E3" s="80"/>
      <c r="F3" s="80"/>
      <c r="G3" s="1"/>
      <c r="H3" s="1"/>
      <c r="I3" s="1"/>
      <c r="J3" s="1"/>
      <c r="K3" s="1"/>
      <c r="L3" s="1"/>
      <c r="M3" s="1"/>
    </row>
    <row r="4" spans="1:13" ht="16.5" thickBot="1">
      <c r="D4" s="81" t="s">
        <v>2</v>
      </c>
      <c r="E4" s="81"/>
      <c r="F4" s="81"/>
    </row>
    <row r="5" spans="1:13" ht="47.25" customHeight="1">
      <c r="A5" s="3" t="s">
        <v>3</v>
      </c>
      <c r="B5" s="82" t="s">
        <v>4</v>
      </c>
      <c r="C5" s="83"/>
      <c r="D5" s="84"/>
      <c r="E5" s="82" t="s">
        <v>5</v>
      </c>
      <c r="F5" s="83"/>
      <c r="G5" s="84"/>
      <c r="H5" s="82" t="s">
        <v>6</v>
      </c>
      <c r="I5" s="83"/>
      <c r="J5" s="84"/>
      <c r="K5" s="82" t="s">
        <v>7</v>
      </c>
      <c r="L5" s="83"/>
      <c r="M5" s="84"/>
    </row>
    <row r="6" spans="1:13" ht="15" customHeight="1">
      <c r="A6" s="4"/>
      <c r="B6" s="5"/>
      <c r="C6" s="76" t="s">
        <v>8</v>
      </c>
      <c r="D6" s="77"/>
      <c r="E6" s="5"/>
      <c r="F6" s="76" t="s">
        <v>8</v>
      </c>
      <c r="G6" s="77"/>
      <c r="H6" s="5"/>
      <c r="I6" s="76" t="s">
        <v>8</v>
      </c>
      <c r="J6" s="77"/>
      <c r="K6" s="5"/>
      <c r="L6" s="76" t="s">
        <v>8</v>
      </c>
      <c r="M6" s="77"/>
    </row>
    <row r="7" spans="1:13" ht="35.25" thickBot="1">
      <c r="A7" s="6"/>
      <c r="B7" s="7" t="s">
        <v>9</v>
      </c>
      <c r="C7" s="8" t="s">
        <v>10</v>
      </c>
      <c r="D7" s="9" t="s">
        <v>11</v>
      </c>
      <c r="E7" s="7" t="s">
        <v>9</v>
      </c>
      <c r="F7" s="8" t="s">
        <v>10</v>
      </c>
      <c r="G7" s="9" t="s">
        <v>11</v>
      </c>
      <c r="H7" s="7" t="s">
        <v>9</v>
      </c>
      <c r="I7" s="8" t="s">
        <v>10</v>
      </c>
      <c r="J7" s="9" t="s">
        <v>11</v>
      </c>
      <c r="K7" s="7" t="s">
        <v>9</v>
      </c>
      <c r="L7" s="8" t="s">
        <v>10</v>
      </c>
      <c r="M7" s="9" t="s">
        <v>11</v>
      </c>
    </row>
    <row r="8" spans="1:13" ht="43.5" customHeight="1">
      <c r="A8" s="10" t="s">
        <v>12</v>
      </c>
      <c r="B8" s="11">
        <f>SUM(C8:D8)</f>
        <v>0</v>
      </c>
      <c r="C8" s="12">
        <f>SUM(C9:C11)</f>
        <v>0</v>
      </c>
      <c r="D8" s="13">
        <f>SUM(D9:D11)</f>
        <v>0</v>
      </c>
      <c r="E8" s="14">
        <f t="shared" ref="E8:E23" si="0">SUM(F8:G8)</f>
        <v>0</v>
      </c>
      <c r="F8" s="15">
        <f>SUM(F9:F11)</f>
        <v>0</v>
      </c>
      <c r="G8" s="16">
        <f>SUM(G9:G11)</f>
        <v>0</v>
      </c>
      <c r="H8" s="14">
        <f t="shared" ref="H8:H23" si="1">SUM(I8:J8)</f>
        <v>0</v>
      </c>
      <c r="I8" s="15">
        <f>SUM(I9:I11)</f>
        <v>0</v>
      </c>
      <c r="J8" s="17">
        <f>SUM(J9:J11)</f>
        <v>0</v>
      </c>
      <c r="K8" s="18" t="e">
        <f>E8/C8/12*1000</f>
        <v>#DIV/0!</v>
      </c>
      <c r="L8" s="19" t="e">
        <f>F8/C8/12*1000</f>
        <v>#DIV/0!</v>
      </c>
      <c r="M8" s="20" t="e">
        <f t="shared" ref="M8:M21" si="2">G8/D8/12</f>
        <v>#DIV/0!</v>
      </c>
    </row>
    <row r="9" spans="1:13">
      <c r="A9" s="21" t="s">
        <v>13</v>
      </c>
      <c r="B9" s="22">
        <f t="shared" ref="B9:B23" si="3">SUM(C9:D9)</f>
        <v>0</v>
      </c>
      <c r="C9" s="23"/>
      <c r="D9" s="24"/>
      <c r="E9" s="25">
        <f t="shared" si="0"/>
        <v>0</v>
      </c>
      <c r="F9" s="26"/>
      <c r="G9" s="27"/>
      <c r="H9" s="25">
        <f t="shared" si="1"/>
        <v>0</v>
      </c>
      <c r="I9" s="26"/>
      <c r="J9" s="28"/>
      <c r="K9" s="29" t="e">
        <f>E9/C9/12*1000</f>
        <v>#DIV/0!</v>
      </c>
      <c r="L9" s="30" t="e">
        <f>F9/C9/12*1000</f>
        <v>#DIV/0!</v>
      </c>
      <c r="M9" s="31" t="e">
        <f t="shared" si="2"/>
        <v>#DIV/0!</v>
      </c>
    </row>
    <row r="10" spans="1:13">
      <c r="A10" s="21" t="s">
        <v>14</v>
      </c>
      <c r="B10" s="22">
        <f t="shared" si="3"/>
        <v>0</v>
      </c>
      <c r="C10" s="23"/>
      <c r="D10" s="24"/>
      <c r="E10" s="25">
        <f t="shared" si="0"/>
        <v>0</v>
      </c>
      <c r="F10" s="26"/>
      <c r="G10" s="27"/>
      <c r="H10" s="25">
        <f t="shared" si="1"/>
        <v>0</v>
      </c>
      <c r="I10" s="26"/>
      <c r="J10" s="28"/>
      <c r="K10" s="29" t="e">
        <f>E10/C10/12*1000</f>
        <v>#DIV/0!</v>
      </c>
      <c r="L10" s="30" t="e">
        <f>F10/C10/12*1000</f>
        <v>#DIV/0!</v>
      </c>
      <c r="M10" s="31" t="e">
        <f t="shared" si="2"/>
        <v>#DIV/0!</v>
      </c>
    </row>
    <row r="11" spans="1:13" ht="15.75" thickBot="1">
      <c r="A11" s="32" t="s">
        <v>15</v>
      </c>
      <c r="B11" s="33">
        <f t="shared" si="3"/>
        <v>0</v>
      </c>
      <c r="C11" s="34"/>
      <c r="D11" s="35"/>
      <c r="E11" s="36">
        <f t="shared" si="0"/>
        <v>0</v>
      </c>
      <c r="F11" s="37"/>
      <c r="G11" s="38"/>
      <c r="H11" s="39">
        <f t="shared" si="1"/>
        <v>0</v>
      </c>
      <c r="I11" s="40"/>
      <c r="J11" s="41"/>
      <c r="K11" s="42" t="e">
        <f>E11/C11/12*1000</f>
        <v>#DIV/0!</v>
      </c>
      <c r="L11" s="43" t="e">
        <f>F11/C11/12*1000</f>
        <v>#DIV/0!</v>
      </c>
      <c r="M11" s="44" t="e">
        <f t="shared" si="2"/>
        <v>#DIV/0!</v>
      </c>
    </row>
    <row r="12" spans="1:13" ht="43.5" customHeight="1">
      <c r="A12" s="10" t="s">
        <v>16</v>
      </c>
      <c r="B12" s="45">
        <f t="shared" si="3"/>
        <v>0</v>
      </c>
      <c r="C12" s="46">
        <f>SUM(C13:C15)</f>
        <v>0</v>
      </c>
      <c r="D12" s="47">
        <f>SUM(D13:D15)</f>
        <v>0</v>
      </c>
      <c r="E12" s="45">
        <f t="shared" si="0"/>
        <v>0</v>
      </c>
      <c r="F12" s="48">
        <f>F13+F14+F15</f>
        <v>0</v>
      </c>
      <c r="G12" s="49">
        <f>SUM(G13:G15)</f>
        <v>0</v>
      </c>
      <c r="H12" s="11">
        <f t="shared" si="1"/>
        <v>0</v>
      </c>
      <c r="I12" s="19">
        <f>I13+I14+I15</f>
        <v>0</v>
      </c>
      <c r="J12" s="13">
        <f>SUM(J13:J15)</f>
        <v>0</v>
      </c>
      <c r="K12" s="18" t="e">
        <f t="shared" ref="K12:K15" si="4">E12/C12/12</f>
        <v>#DIV/0!</v>
      </c>
      <c r="L12" s="19" t="e">
        <f t="shared" ref="L12:L15" si="5">F12/C12/12</f>
        <v>#DIV/0!</v>
      </c>
      <c r="M12" s="20" t="e">
        <f t="shared" si="2"/>
        <v>#DIV/0!</v>
      </c>
    </row>
    <row r="13" spans="1:13">
      <c r="A13" s="21" t="s">
        <v>13</v>
      </c>
      <c r="B13" s="22">
        <f t="shared" si="3"/>
        <v>0</v>
      </c>
      <c r="C13" s="23"/>
      <c r="D13" s="24"/>
      <c r="E13" s="22">
        <f t="shared" si="0"/>
        <v>0</v>
      </c>
      <c r="F13" s="23"/>
      <c r="G13" s="28"/>
      <c r="H13" s="22">
        <f t="shared" si="1"/>
        <v>0</v>
      </c>
      <c r="I13" s="23"/>
      <c r="J13" s="24"/>
      <c r="K13" s="29" t="e">
        <f t="shared" si="4"/>
        <v>#DIV/0!</v>
      </c>
      <c r="L13" s="30" t="e">
        <f t="shared" si="5"/>
        <v>#DIV/0!</v>
      </c>
      <c r="M13" s="31" t="e">
        <f t="shared" si="2"/>
        <v>#DIV/0!</v>
      </c>
    </row>
    <row r="14" spans="1:13">
      <c r="A14" s="21" t="s">
        <v>14</v>
      </c>
      <c r="B14" s="22">
        <f t="shared" si="3"/>
        <v>0</v>
      </c>
      <c r="C14" s="23"/>
      <c r="D14" s="24"/>
      <c r="E14" s="22">
        <f t="shared" si="0"/>
        <v>0</v>
      </c>
      <c r="F14" s="23"/>
      <c r="G14" s="28"/>
      <c r="H14" s="22">
        <f t="shared" si="1"/>
        <v>0</v>
      </c>
      <c r="I14" s="23"/>
      <c r="J14" s="24"/>
      <c r="K14" s="29" t="e">
        <f t="shared" si="4"/>
        <v>#DIV/0!</v>
      </c>
      <c r="L14" s="30" t="e">
        <f t="shared" si="5"/>
        <v>#DIV/0!</v>
      </c>
      <c r="M14" s="31" t="e">
        <f t="shared" si="2"/>
        <v>#DIV/0!</v>
      </c>
    </row>
    <row r="15" spans="1:13" ht="15.75" thickBot="1">
      <c r="A15" s="32" t="s">
        <v>15</v>
      </c>
      <c r="B15" s="50">
        <f t="shared" si="3"/>
        <v>0</v>
      </c>
      <c r="C15" s="51"/>
      <c r="D15" s="52"/>
      <c r="E15" s="50">
        <f t="shared" si="0"/>
        <v>0</v>
      </c>
      <c r="F15" s="51"/>
      <c r="G15" s="41"/>
      <c r="H15" s="50">
        <f t="shared" si="1"/>
        <v>0</v>
      </c>
      <c r="I15" s="51"/>
      <c r="J15" s="52"/>
      <c r="K15" s="42" t="e">
        <f t="shared" si="4"/>
        <v>#DIV/0!</v>
      </c>
      <c r="L15" s="43" t="e">
        <f t="shared" si="5"/>
        <v>#DIV/0!</v>
      </c>
      <c r="M15" s="44" t="e">
        <f t="shared" si="2"/>
        <v>#DIV/0!</v>
      </c>
    </row>
    <row r="16" spans="1:13" ht="30" customHeight="1">
      <c r="A16" s="10" t="s">
        <v>17</v>
      </c>
      <c r="B16" s="11">
        <f t="shared" si="3"/>
        <v>31</v>
      </c>
      <c r="C16" s="12">
        <f>SUM(C17:C19)</f>
        <v>23</v>
      </c>
      <c r="D16" s="13">
        <f>SUM(D17:D19)</f>
        <v>8</v>
      </c>
      <c r="E16" s="53">
        <f t="shared" si="0"/>
        <v>4921.7126900000003</v>
      </c>
      <c r="F16" s="54">
        <f>SUM(F17:F19)</f>
        <v>4434.63393</v>
      </c>
      <c r="G16" s="55">
        <f>SUM(G17:G19)</f>
        <v>487.07875999999999</v>
      </c>
      <c r="H16" s="11">
        <f t="shared" si="1"/>
        <v>40</v>
      </c>
      <c r="I16" s="12">
        <f>SUM(I17:I19)</f>
        <v>40</v>
      </c>
      <c r="J16" s="13">
        <f>SUM(J17:J19)</f>
        <v>0</v>
      </c>
      <c r="K16" s="18">
        <f t="shared" ref="K16:K23" si="6">E16/C16/12*1000</f>
        <v>17832.292355072466</v>
      </c>
      <c r="L16" s="19">
        <f>F16/C16/12*1000</f>
        <v>16067.514239130436</v>
      </c>
      <c r="M16" s="20">
        <f>G16/D16/12*1000</f>
        <v>5073.7370833333334</v>
      </c>
    </row>
    <row r="17" spans="1:13">
      <c r="A17" s="21" t="s">
        <v>13</v>
      </c>
      <c r="B17" s="22">
        <f t="shared" si="3"/>
        <v>1</v>
      </c>
      <c r="C17" s="23">
        <v>1</v>
      </c>
      <c r="D17" s="24"/>
      <c r="E17" s="56">
        <f t="shared" si="0"/>
        <v>387.75791999999996</v>
      </c>
      <c r="F17" s="57">
        <f>387757.92/1000</f>
        <v>387.75791999999996</v>
      </c>
      <c r="G17" s="58"/>
      <c r="H17" s="22">
        <f t="shared" si="1"/>
        <v>0</v>
      </c>
      <c r="I17" s="23"/>
      <c r="J17" s="24"/>
      <c r="K17" s="29">
        <f t="shared" si="6"/>
        <v>32313.159999999996</v>
      </c>
      <c r="L17" s="30">
        <f t="shared" ref="L17:L23" si="7">F17/C17/12*1000</f>
        <v>32313.159999999996</v>
      </c>
      <c r="M17" s="31" t="e">
        <f t="shared" si="2"/>
        <v>#DIV/0!</v>
      </c>
    </row>
    <row r="18" spans="1:13">
      <c r="A18" s="21" t="s">
        <v>14</v>
      </c>
      <c r="B18" s="22">
        <f t="shared" si="3"/>
        <v>11.5</v>
      </c>
      <c r="C18" s="23">
        <v>10</v>
      </c>
      <c r="D18" s="24">
        <v>1.5</v>
      </c>
      <c r="E18" s="56">
        <f t="shared" si="0"/>
        <v>2337.5547699999997</v>
      </c>
      <c r="F18" s="57">
        <f>2260976.01/1000</f>
        <v>2260.9760099999999</v>
      </c>
      <c r="G18" s="58">
        <f>76578.76/1000</f>
        <v>76.578759999999988</v>
      </c>
      <c r="H18" s="22">
        <f t="shared" si="1"/>
        <v>40</v>
      </c>
      <c r="I18" s="23">
        <f>40000/1000</f>
        <v>40</v>
      </c>
      <c r="J18" s="24"/>
      <c r="K18" s="29">
        <f t="shared" si="6"/>
        <v>19479.623083333332</v>
      </c>
      <c r="L18" s="30">
        <f t="shared" si="7"/>
        <v>18841.46675</v>
      </c>
      <c r="M18" s="31">
        <f>G18/D18/12*1000</f>
        <v>4254.3755555555545</v>
      </c>
    </row>
    <row r="19" spans="1:13" ht="15.75" thickBot="1">
      <c r="A19" s="32" t="s">
        <v>15</v>
      </c>
      <c r="B19" s="33">
        <f t="shared" si="3"/>
        <v>18.5</v>
      </c>
      <c r="C19" s="34">
        <v>12</v>
      </c>
      <c r="D19" s="35">
        <v>6.5</v>
      </c>
      <c r="E19" s="59">
        <f t="shared" si="0"/>
        <v>2196.4</v>
      </c>
      <c r="F19" s="60">
        <v>1785.9</v>
      </c>
      <c r="G19" s="61">
        <v>410.5</v>
      </c>
      <c r="H19" s="33">
        <f t="shared" si="1"/>
        <v>0</v>
      </c>
      <c r="I19" s="34"/>
      <c r="J19" s="35"/>
      <c r="K19" s="42">
        <f t="shared" si="6"/>
        <v>15252.777777777777</v>
      </c>
      <c r="L19" s="43">
        <f t="shared" si="7"/>
        <v>12402.083333333336</v>
      </c>
      <c r="M19" s="44">
        <f>G19/D19/12*1000</f>
        <v>5262.8205128205127</v>
      </c>
    </row>
    <row r="20" spans="1:13" ht="28.5" customHeight="1">
      <c r="A20" s="62" t="s">
        <v>18</v>
      </c>
      <c r="B20" s="45">
        <f>SUM(B21:B23)</f>
        <v>31</v>
      </c>
      <c r="C20" s="46">
        <f>SUM(C21:C23)</f>
        <v>23</v>
      </c>
      <c r="D20" s="47">
        <f>SUM(D21:D23)</f>
        <v>8</v>
      </c>
      <c r="E20" s="63">
        <f>SUM(F20:G20)</f>
        <v>4921.7126900000003</v>
      </c>
      <c r="F20" s="64">
        <f>SUM(F21:F23)</f>
        <v>4434.63393</v>
      </c>
      <c r="G20" s="65">
        <f>SUM(G21:G23)</f>
        <v>487.07875999999999</v>
      </c>
      <c r="H20" s="63">
        <f t="shared" si="1"/>
        <v>40</v>
      </c>
      <c r="I20" s="64">
        <f>SUM(I21:I23)</f>
        <v>40</v>
      </c>
      <c r="J20" s="49">
        <f>SUM(J21:J23)</f>
        <v>0</v>
      </c>
      <c r="K20" s="18">
        <f t="shared" si="6"/>
        <v>17832.292355072466</v>
      </c>
      <c r="L20" s="19">
        <f t="shared" si="7"/>
        <v>16067.514239130436</v>
      </c>
      <c r="M20" s="20">
        <f>G20/D20/12*1000</f>
        <v>5073.7370833333334</v>
      </c>
    </row>
    <row r="21" spans="1:13">
      <c r="A21" s="21" t="s">
        <v>13</v>
      </c>
      <c r="B21" s="22">
        <f t="shared" si="3"/>
        <v>1</v>
      </c>
      <c r="C21" s="66">
        <f t="shared" ref="C21:D23" si="8">SUM(C9,C13,C17)</f>
        <v>1</v>
      </c>
      <c r="D21" s="67">
        <f t="shared" si="8"/>
        <v>0</v>
      </c>
      <c r="E21" s="25">
        <f t="shared" si="0"/>
        <v>387.75791999999996</v>
      </c>
      <c r="F21" s="68">
        <f>SUM(F9,F13,F17)</f>
        <v>387.75791999999996</v>
      </c>
      <c r="G21" s="69">
        <f t="shared" ref="F21:G23" si="9">SUM(G9,G13,G17)</f>
        <v>0</v>
      </c>
      <c r="H21" s="25">
        <f t="shared" si="1"/>
        <v>0</v>
      </c>
      <c r="I21" s="68">
        <f t="shared" ref="I21:J23" si="10">SUM(I9,I13,I17)</f>
        <v>0</v>
      </c>
      <c r="J21" s="70">
        <f t="shared" si="10"/>
        <v>0</v>
      </c>
      <c r="K21" s="29">
        <f t="shared" si="6"/>
        <v>32313.159999999996</v>
      </c>
      <c r="L21" s="30">
        <f t="shared" si="7"/>
        <v>32313.159999999996</v>
      </c>
      <c r="M21" s="31" t="e">
        <f t="shared" si="2"/>
        <v>#DIV/0!</v>
      </c>
    </row>
    <row r="22" spans="1:13">
      <c r="A22" s="21" t="s">
        <v>14</v>
      </c>
      <c r="B22" s="22">
        <f t="shared" si="3"/>
        <v>11.5</v>
      </c>
      <c r="C22" s="66">
        <f t="shared" si="8"/>
        <v>10</v>
      </c>
      <c r="D22" s="67">
        <f t="shared" si="8"/>
        <v>1.5</v>
      </c>
      <c r="E22" s="25">
        <f t="shared" si="0"/>
        <v>2337.5547699999997</v>
      </c>
      <c r="F22" s="68">
        <f t="shared" si="9"/>
        <v>2260.9760099999999</v>
      </c>
      <c r="G22" s="69">
        <f t="shared" si="9"/>
        <v>76.578759999999988</v>
      </c>
      <c r="H22" s="25">
        <f t="shared" si="1"/>
        <v>40</v>
      </c>
      <c r="I22" s="68">
        <f t="shared" si="10"/>
        <v>40</v>
      </c>
      <c r="J22" s="70">
        <f t="shared" si="10"/>
        <v>0</v>
      </c>
      <c r="K22" s="29">
        <f t="shared" si="6"/>
        <v>19479.623083333332</v>
      </c>
      <c r="L22" s="30">
        <f t="shared" si="7"/>
        <v>18841.46675</v>
      </c>
      <c r="M22" s="31">
        <f>G22/D22/12*1000</f>
        <v>4254.3755555555545</v>
      </c>
    </row>
    <row r="23" spans="1:13" ht="15.75" thickBot="1">
      <c r="A23" s="32" t="s">
        <v>15</v>
      </c>
      <c r="B23" s="33">
        <f t="shared" si="3"/>
        <v>18.5</v>
      </c>
      <c r="C23" s="71">
        <f t="shared" si="8"/>
        <v>12</v>
      </c>
      <c r="D23" s="72">
        <f t="shared" si="8"/>
        <v>6.5</v>
      </c>
      <c r="E23" s="25">
        <f t="shared" si="0"/>
        <v>2196.4</v>
      </c>
      <c r="F23" s="73">
        <f t="shared" si="9"/>
        <v>1785.9</v>
      </c>
      <c r="G23" s="74">
        <f t="shared" si="9"/>
        <v>410.5</v>
      </c>
      <c r="H23" s="36">
        <f t="shared" si="1"/>
        <v>0</v>
      </c>
      <c r="I23" s="73">
        <f t="shared" si="10"/>
        <v>0</v>
      </c>
      <c r="J23" s="75">
        <f t="shared" si="10"/>
        <v>0</v>
      </c>
      <c r="K23" s="42">
        <f t="shared" si="6"/>
        <v>15252.777777777777</v>
      </c>
      <c r="L23" s="43">
        <f t="shared" si="7"/>
        <v>12402.083333333336</v>
      </c>
      <c r="M23" s="44">
        <f>G23/D23/12*1000</f>
        <v>5262.8205128205127</v>
      </c>
    </row>
  </sheetData>
  <mergeCells count="12">
    <mergeCell ref="C6:D6"/>
    <mergeCell ref="F6:G6"/>
    <mergeCell ref="I6:J6"/>
    <mergeCell ref="L6:M6"/>
    <mergeCell ref="A1:M1"/>
    <mergeCell ref="C2:G2"/>
    <mergeCell ref="D3:F3"/>
    <mergeCell ref="D4:F4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</dc:creator>
  <cp:lastModifiedBy>ДЮСШ</cp:lastModifiedBy>
  <dcterms:created xsi:type="dcterms:W3CDTF">2014-01-15T12:20:52Z</dcterms:created>
  <dcterms:modified xsi:type="dcterms:W3CDTF">2014-01-30T05:06:31Z</dcterms:modified>
</cp:coreProperties>
</file>